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4\salen\022024\"/>
    </mc:Choice>
  </mc:AlternateContent>
  <xr:revisionPtr revIDLastSave="0" documentId="13_ncr:1_{677EC048-1BD6-44E2-AADD-E4310768A943}" xr6:coauthVersionLast="47" xr6:coauthVersionMax="47" xr10:uidLastSave="{00000000-0000-0000-0000-000000000000}"/>
  <bookViews>
    <workbookView xWindow="-120" yWindow="-120" windowWidth="29040" windowHeight="15720" firstSheet="6" activeTab="6" xr2:uid="{00000000-000D-0000-FFFF-FFFF00000000}"/>
    <workbookView visibility="hidden" xWindow="-120" yWindow="-120" windowWidth="29040" windowHeight="15720" firstSheet="7" activeTab="7" xr2:uid="{00000000-000D-0000-FFFF-FFFF01000000}"/>
    <workbookView visibility="hidden" xWindow="-120" yWindow="-120" windowWidth="29040" windowHeight="15720" xr2:uid="{00000000-000D-0000-FFFF-FFFF02000000}"/>
    <workbookView xWindow="-120" yWindow="-120" windowWidth="29040" windowHeight="15720" activeTab="5" xr2:uid="{00000000-000D-0000-FFFF-FFFF03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81029"/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<sst xmlns="http://schemas.openxmlformats.org/spreadsheetml/2006/main" count="837" uniqueCount="595">
  <si>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</si>
  <si>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</si>
  <si>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</si>
  <si>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</si>
  <si>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</si>
  <si>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</si>
  <si>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</si>
  <si>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</si>
  <si>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</si>
  <si>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</si>
  <si>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</si>
  <si>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</si>
  <si>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</si>
  <si>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</si>
  <si>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</si>
  <si>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</si>
  <si>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</si>
  <si>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</si>
  <si>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</si>
  <si>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</si>
  <si>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</si>
  <si>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</si>
  <si>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</si>
  <si>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</si>
  <si>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</si>
  <si>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</si>
  <si>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</si>
  <si>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</si>
  <si>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</si>
  <si>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</si>
  <si>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</si>
  <si>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</si>
  <si>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</si>
  <si>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</si>
  <si>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</si>
  <si>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</si>
  <si>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</si>
  <si>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</si>
  <si>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</si>
  <si>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</si>
  <si>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</si>
  <si>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</si>
  <si>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</si>
  <si>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</si>
  <si>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</si>
  <si>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</si>
  <si>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</si>
  <si>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</si>
  <si>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</si>
  <si>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</si>
  <si>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</si>
  <si>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</si>
  <si>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</si>
  <si>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</si>
  <si>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</si>
  <si>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</si>
  <si>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</si>
  <si>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</si>
  <si>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</si>
  <si>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</si>
  <si>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</si>
  <si>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</si>
  <si>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</si>
  <si>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</si>
  <si>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</si>
  <si>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</si>
  <si>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</si>
  <si>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</si>
  <si>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</si>
  <si>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</si>
  <si>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</si>
  <si>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</si>
  <si>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</si>
  <si>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</si>
  <si>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</si>
  <si>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</si>
  <si>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</si>
  <si>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</si>
  <si>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</si>
  <si>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</si>
  <si>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</si>
  <si>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</si>
  <si>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</si>
  <si>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</si>
  <si>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</si>
  <si>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</si>
  <si>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</si>
  <si>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</si>
  <si>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</si>
  <si>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</si>
  <si>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</si>
  <si>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</si>
  <si>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</si>
  <si>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</si>
  <si>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</si>
  <si>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</si>
  <si>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</si>
  <si>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</si>
  <si>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</si>
  <si>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</si>
  <si>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</si>
  <si>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</si>
  <si>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</si>
  <si>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</si>
  <si>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</si>
  <si>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</si>
  <si>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</si>
  <si>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</si>
  <si>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</si>
  <si>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</si>
  <si>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</si>
  <si>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</si>
  <si>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</si>
  <si>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</si>
  <si>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</si>
  <si>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</si>
  <si>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</si>
  <si>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</si>
  <si>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</si>
  <si>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</si>
  <si>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</si>
  <si>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</si>
  <si>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</si>
  <si>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</si>
  <si>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</si>
  <si>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</si>
  <si>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</si>
  <si>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</si>
  <si>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</si>
  <si>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</si>
  <si>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</si>
  <si>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</si>
  <si>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</si>
  <si>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</si>
  <si>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</si>
  <si>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</si>
  <si>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</si>
  <si>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</si>
  <si>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</si>
  <si>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</si>
  <si>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</si>
  <si>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</si>
  <si>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</si>
  <si>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</si>
  <si>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</si>
  <si>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</si>
  <si>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</si>
  <si>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</si>
  <si>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</si>
  <si>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</si>
  <si>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</si>
  <si>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</si>
  <si>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</si>
  <si>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</si>
  <si>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</si>
  <si>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</si>
  <si>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</si>
  <si>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</si>
  <si>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</si>
  <si>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</si>
  <si>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</si>
  <si>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</si>
  <si>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</si>
  <si>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</si>
  <si>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</si>
  <si>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</si>
  <si>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</si>
  <si>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</si>
  <si>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</si>
  <si>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</si>
  <si>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</si>
  <si>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</si>
  <si>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</si>
  <si>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</si>
  <si>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</si>
  <si>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</si>
  <si>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</si>
  <si>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</si>
  <si>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</si>
  <si>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</si>
  <si>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</si>
  <si>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</si>
  <si>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</si>
  <si>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</si>
  <si>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</si>
  <si>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</si>
  <si>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</si>
  <si>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</si>
  <si>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</si>
  <si>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</si>
  <si>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</si>
  <si>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</si>
  <si>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</si>
  <si>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</si>
  <si>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</si>
  <si>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</si>
  <si>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</si>
  <si>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</si>
  <si>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</si>
  <si>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</si>
  <si>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</si>
  <si>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</si>
  <si>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</si>
  <si>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</si>
  <si>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</si>
  <si>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</si>
  <si>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</si>
  <si>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</si>
  <si>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</si>
  <si>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</si>
  <si>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</si>
  <si>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</si>
  <si>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</si>
  <si>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</si>
  <si>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</si>
  <si>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</si>
  <si>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</si>
  <si>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</si>
  <si>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</si>
  <si>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</si>
  <si>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</si>
  <si>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</si>
  <si>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</si>
  <si>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</si>
  <si>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</si>
  <si>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</si>
  <si>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</si>
  <si>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</si>
  <si>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</si>
  <si>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</si>
  <si>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</si>
  <si>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</si>
  <si>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</si>
  <si>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</si>
  <si>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</si>
  <si>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</si>
  <si>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</si>
  <si>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</si>
  <si>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</si>
  <si>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</si>
  <si>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</si>
  <si>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</si>
  <si>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</si>
  <si>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</si>
  <si>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</si>
  <si>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</si>
  <si>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</si>
  <si>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</si>
  <si>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</si>
  <si>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</si>
  <si>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</si>
  <si>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</si>
  <si>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</si>
  <si>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</si>
  <si>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</si>
  <si>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</si>
  <si>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</si>
  <si>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</si>
  <si>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</si>
  <si>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</si>
  <si>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</si>
  <si>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</si>
  <si>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</si>
  <si>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</si>
  <si>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</si>
  <si>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</si>
  <si>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</si>
  <si>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</si>
  <si>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</si>
  <si>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</si>
  <si>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</si>
  <si>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</si>
  <si>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</si>
  <si>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</si>
  <si>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</si>
  <si>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</si>
  <si>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</si>
  <si>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</si>
  <si>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</si>
  <si>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</si>
  <si>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</si>
  <si>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</si>
  <si>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</si>
  <si>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</si>
  <si>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</si>
  <si>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</si>
  <si>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</si>
  <si>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</si>
  <si>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</si>
  <si>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</si>
  <si>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</si>
  <si>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</si>
  <si>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</si>
  <si>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</si>
  <si>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</si>
  <si>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</si>
  <si>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</si>
  <si>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</si>
  <si>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</si>
  <si>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</si>
  <si>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</si>
  <si>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</si>
  <si>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</si>
  <si>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</si>
  <si>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</si>
  <si>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</si>
  <si>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</si>
  <si>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</si>
  <si>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</si>
  <si>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</si>
  <si>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</si>
  <si>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</si>
  <si>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</si>
  <si>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</si>
  <si>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</si>
  <si>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</si>
  <si>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</si>
  <si>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</si>
  <si>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</si>
  <si>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</si>
  <si>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</si>
  <si>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</si>
  <si>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</si>
  <si>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</si>
  <si>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</si>
  <si>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</si>
  <si>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</si>
  <si>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</si>
  <si>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</si>
  <si>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</si>
  <si>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</si>
  <si>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</si>
  <si>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</si>
  <si>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</si>
  <si>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</si>
  <si>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</si>
  <si>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</si>
  <si>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</si>
  <si>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</si>
  <si>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</si>
  <si>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</si>
  <si>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</si>
  <si>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</si>
  <si>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</si>
  <si>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</si>
  <si>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</si>
  <si>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</si>
  <si>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</si>
  <si>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</si>
  <si>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</si>
  <si>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</si>
  <si>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</si>
  <si>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</si>
  <si>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</si>
  <si>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</si>
  <si>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</si>
  <si>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</si>
  <si>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</si>
  <si>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</si>
  <si>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</si>
  <si>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</si>
  <si>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</si>
  <si>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</si>
  <si>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</si>
  <si>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</si>
  <si>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</si>
  <si>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</si>
  <si>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</si>
  <si>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</si>
  <si>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</si>
  <si>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</si>
  <si>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</si>
  <si>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</si>
  <si>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</si>
  <si>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</si>
  <si>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</si>
  <si>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</si>
  <si>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</si>
  <si>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</si>
  <si>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</si>
  <si>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</si>
  <si>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</si>
  <si>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</si>
  <si>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</si>
  <si>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</si>
  <si>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</si>
  <si>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</si>
  <si>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</si>
  <si>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</si>
  <si>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</si>
  <si>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</si>
  <si>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</si>
  <si>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</si>
  <si>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</si>
  <si>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</si>
  <si>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</si>
  <si>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</si>
  <si>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</si>
  <si>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</si>
  <si>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</si>
  <si>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</si>
  <si>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</si>
  <si>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</si>
  <si>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</si>
  <si>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</si>
  <si>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</si>
  <si>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</si>
  <si>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</si>
  <si>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</si>
  <si>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</si>
  <si>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</si>
  <si>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</si>
  <si>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</si>
  <si>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</si>
  <si>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</si>
  <si>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</si>
  <si>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</si>
  <si>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</si>
  <si>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</si>
  <si>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</si>
  <si>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</si>
  <si>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</si>
  <si>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</si>
  <si>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</si>
  <si>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</si>
  <si>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</si>
  <si>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</si>
  <si>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</si>
  <si>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</si>
  <si>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</si>
  <si>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</si>
  <si>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</si>
  <si>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</si>
  <si>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</si>
  <si>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</si>
  <si>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</si>
  <si>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</si>
  <si>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</si>
  <si>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</si>
  <si>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</si>
  <si>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</si>
  <si>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</si>
  <si>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</si>
  <si>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</si>
  <si>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</si>
  <si>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</si>
  <si>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</si>
  <si>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</si>
  <si>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</si>
  <si>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</si>
  <si>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</si>
  <si>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</si>
  <si>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</si>
  <si>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</si>
  <si>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</si>
  <si>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</si>
  <si>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</si>
  <si>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</si>
  <si>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</si>
  <si>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</si>
  <si>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</si>
  <si>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</si>
  <si>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</si>
  <si>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</si>
  <si>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</si>
  <si>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</si>
  <si>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</si>
  <si>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</si>
  <si>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</si>
  <si>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</si>
  <si>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</si>
  <si>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</si>
  <si>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</si>
  <si>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</si>
  <si>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</si>
  <si>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</si>
  <si>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</si>
  <si>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</si>
  <si>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</si>
  <si>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</si>
  <si>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</si>
  <si>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</si>
  <si>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</si>
  <si>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</si>
  <si>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</si>
  <si>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</si>
  <si>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</si>
  <si>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</si>
  <si>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</si>
  <si>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</si>
  <si>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</si>
  <si>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</si>
  <si>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</si>
  <si>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</si>
  <si>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</si>
  <si>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</si>
  <si>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</si>
  <si>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</si>
  <si>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</si>
  <si>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</si>
  <si>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</si>
  <si>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</si>
  <si>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</si>
  <si>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</si>
  <si>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</si>
  <si>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</si>
  <si>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</si>
  <si>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</si>
  <si>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</si>
  <si>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</si>
  <si>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</si>
  <si>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</si>
  <si>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</si>
  <si>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</si>
  <si>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</si>
  <si>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</si>
  <si>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</si>
  <si>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</si>
  <si>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</si>
  <si>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</si>
  <si>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</si>
  <si>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</si>
  <si>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</si>
  <si>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</si>
  <si>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</si>
  <si>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</si>
  <si>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</si>
  <si>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</si>
  <si>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</si>
  <si>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</si>
  <si>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</si>
  <si>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</si>
  <si>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</si>
  <si>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</si>
  <si>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</si>
  <si>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</si>
  <si>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</si>
  <si>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</si>
  <si>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</si>
  <si>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</si>
  <si>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</si>
  <si>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</si>
  <si>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</si>
  <si>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</si>
  <si>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</si>
  <si>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</si>
  <si>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</si>
  <si>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</si>
  <si>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</si>
  <si>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</si>
  <si>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</si>
  <si>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</si>
  <si>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</si>
  <si>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</si>
  <si>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</si>
  <si>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</si>
  <si>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</si>
  <si>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</si>
  <si>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</si>
  <si>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</si>
  <si>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</si>
  <si>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</si>
  <si>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</si>
  <si>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</si>
  <si>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</si>
  <si>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</si>
  <si>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</si>
  <si>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</si>
  <si>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</si>
  <si>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</si>
  <si>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</si>
  <si>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</si>
  <si>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</si>
  <si>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</si>
  <si>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</si>
  <si>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</si>
  <si>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</si>
  <si>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</si>
  <si>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</si>
  <si>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</si>
  <si>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</si>
  <si>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</si>
  <si>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</si>
  <si>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</si>
  <si>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</si>
  <si>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MUNICIPIO DE ACAMBARO, GTO. 2024</t>
  </si>
  <si>
    <t>DEL 01 DE ENERO DEL 2024 AL 30 DE JUNIO DEL 2024</t>
  </si>
  <si>
    <t>y son responsabilidad del emisor.</t>
  </si>
  <si>
    <t>Bajo protesta de decir verdad declaramos que los Estados Financieros y sus notas, son razonablemente correctos</t>
  </si>
  <si>
    <t>Lic. Claudia Silva Campos                                         C.P. y Lic. Claudia Salinas Cervantes</t>
  </si>
  <si>
    <t>Presidenta Municipal                                                 Tesorera Municipal</t>
  </si>
  <si>
    <t>LIC. CLAUDIA SILVA CAMPOS                                                      C.P. Y LIC. CLAUDIA SALINAS CERVANTES</t>
  </si>
  <si>
    <t>PRESIDENTE MUNICIPAL                                                                  TESORERO MUNICIPAL</t>
  </si>
  <si>
    <t>y son responsabilidad del emisor</t>
  </si>
  <si>
    <t xml:space="preserve">Bajo protesta de decir verdad declaramos que los Estados Financieros y sus notas, son razonablemente correctos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</si>
</sst>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58"/>
  <sheetViews>
    <sheetView workbookViewId="0"/>
    <sheetView workbookViewId="1"/>
    <sheetView tabSelected="1" workbookViewId="2">
      <selection activeCell="B1" sqref="B1"/>
    </sheetView>
    <sheetView topLeftCell="A16" zoomScale="90" zoomScaleNormal="90" workbookViewId="3">
      <selection activeCell="B60" sqref="B60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2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1" t="s">
        <v>55</v>
      </c>
      <c r="B45" s="151"/>
      <c r="C45" s="144"/>
      <c r="D45" s="144"/>
    </row>
    <row r="57" spans="1:1" x14ac:dyDescent="0.2">
      <c r="A57" s="2" t="s">
        <v>591</v>
      </c>
    </row>
    <row r="58" spans="1:1" x14ac:dyDescent="0.2">
      <c r="A58" s="2" t="s">
        <v>592</v>
      </c>
    </row>
  </sheetData>
  <sheetProtection formatCells="0" formatColumns="0" formatRows="0" autoFilter="0" pivotTables="0"/>
  <mergeCells count="1">
    <mergeCell ref="A45:B45"/>
  </mergeCells>
  <dataValidations disablePrompts="1"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1.1811023622047245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58" workbookViewId="3">
      <selection activeCell="A2" sqref="A2:C2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2" t="str">
        <f>ESF!A1</f>
        <v>MUNICIPIO DE ACAMBARO, GTO. 2024</v>
      </c>
      <c r="B1" s="152"/>
      <c r="C1" s="152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2" t="s">
        <v>189</v>
      </c>
      <c r="B2" s="152"/>
      <c r="C2" s="152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2" t="str">
        <f>ESF!A3</f>
        <v>DEL 01 DE ENERO DEL 2024 AL 30 DE JUNIO DEL 2024</v>
      </c>
      <c r="B3" s="152"/>
      <c r="C3" s="152"/>
      <c r="D3" s="128" t="s">
        <v>3</v>
      </c>
      <c r="E3" s="20">
        <f>'Notas a los Edos Financieros'!D3</f>
        <v>2</v>
      </c>
    </row>
    <row r="4" spans="1:7" s="12" customFormat="1" ht="11.25" customHeight="1" x14ac:dyDescent="0.25">
      <c r="A4" s="152" t="s">
        <v>4</v>
      </c>
      <c r="B4" s="152"/>
      <c r="C4" s="152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259854415.41999999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40673924.18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25981078.329999998</v>
      </c>
      <c r="D11" s="126">
        <f>IFERROR(C11/$C$12,"")</f>
        <v>3133.6634515182805</v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8290.9599999999991</v>
      </c>
      <c r="D12" s="126">
        <f t="shared" ref="D12:D20" si="0">IFERROR(C12/$C$12,"")</f>
        <v>1</v>
      </c>
      <c r="E12" s="41"/>
    </row>
    <row r="13" spans="1:7" x14ac:dyDescent="0.2">
      <c r="A13" s="42">
        <v>4112</v>
      </c>
      <c r="B13" s="43" t="s">
        <v>192</v>
      </c>
      <c r="C13" s="46">
        <v>25618713.460000001</v>
      </c>
      <c r="D13" s="126">
        <f t="shared" si="0"/>
        <v>3089.9574307438465</v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>
        <f t="shared" si="0"/>
        <v>0</v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>
        <f t="shared" si="0"/>
        <v>0</v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>
        <f t="shared" si="0"/>
        <v>0</v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>
        <f t="shared" si="0"/>
        <v>0</v>
      </c>
      <c r="E17" s="41"/>
    </row>
    <row r="18" spans="1:5" x14ac:dyDescent="0.2">
      <c r="A18" s="42">
        <v>4117</v>
      </c>
      <c r="B18" s="43" t="s">
        <v>197</v>
      </c>
      <c r="C18" s="46">
        <v>354073.91</v>
      </c>
      <c r="D18" s="126">
        <f t="shared" si="0"/>
        <v>42.706020774433846</v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>
        <f t="shared" si="0"/>
        <v>0</v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>
        <f t="shared" si="0"/>
        <v>0</v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900000</v>
      </c>
      <c r="D27" s="126">
        <f>IFERROR(C27/$C$27,"")</f>
        <v>1</v>
      </c>
      <c r="E27" s="41"/>
    </row>
    <row r="28" spans="1:5" x14ac:dyDescent="0.2">
      <c r="A28" s="42">
        <v>4131</v>
      </c>
      <c r="B28" s="43" t="s">
        <v>207</v>
      </c>
      <c r="C28" s="46">
        <v>900000</v>
      </c>
      <c r="D28" s="126">
        <f>IFERROR(C28/$C$27,"")</f>
        <v>1</v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>
        <f>IFERROR(C29/$C$27,"")</f>
        <v>0</v>
      </c>
      <c r="E29" s="41"/>
    </row>
    <row r="30" spans="1:5" x14ac:dyDescent="0.2">
      <c r="A30" s="119">
        <v>4140</v>
      </c>
      <c r="B30" s="120" t="s">
        <v>209</v>
      </c>
      <c r="C30" s="118">
        <v>5474403.7199999997</v>
      </c>
      <c r="D30" s="126">
        <f t="shared" ref="D30:D35" si="2">IFERROR(C30/$C$30,"")</f>
        <v>1</v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>
        <f t="shared" si="2"/>
        <v>0</v>
      </c>
      <c r="E31" s="41"/>
    </row>
    <row r="32" spans="1:5" x14ac:dyDescent="0.2">
      <c r="A32" s="42">
        <v>4143</v>
      </c>
      <c r="B32" s="43" t="s">
        <v>211</v>
      </c>
      <c r="C32" s="46">
        <v>5474403.7199999997</v>
      </c>
      <c r="D32" s="126">
        <f t="shared" si="2"/>
        <v>1</v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>
        <f t="shared" si="2"/>
        <v>0</v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>
        <f t="shared" si="2"/>
        <v>0</v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>
        <f t="shared" si="2"/>
        <v>0</v>
      </c>
      <c r="E35" s="41"/>
    </row>
    <row r="36" spans="1:5" x14ac:dyDescent="0.2">
      <c r="A36" s="119">
        <v>4150</v>
      </c>
      <c r="B36" s="120" t="s">
        <v>215</v>
      </c>
      <c r="C36" s="118">
        <v>5744679.6100000003</v>
      </c>
      <c r="D36" s="126">
        <f>IFERROR(C36/$C$36,"")</f>
        <v>1</v>
      </c>
      <c r="E36" s="41"/>
    </row>
    <row r="37" spans="1:5" x14ac:dyDescent="0.2">
      <c r="A37" s="42">
        <v>4151</v>
      </c>
      <c r="B37" s="43" t="s">
        <v>215</v>
      </c>
      <c r="C37" s="46">
        <v>227715</v>
      </c>
      <c r="D37" s="126">
        <f>IFERROR(C37/$C$36,"")</f>
        <v>3.963928634133175E-2</v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>
        <f>IFERROR(C38/$C$36,"")</f>
        <v>0</v>
      </c>
      <c r="E38" s="41"/>
    </row>
    <row r="39" spans="1:5" x14ac:dyDescent="0.2">
      <c r="A39" s="119">
        <v>4160</v>
      </c>
      <c r="B39" s="120" t="s">
        <v>217</v>
      </c>
      <c r="C39" s="118">
        <v>2572944.0499999998</v>
      </c>
      <c r="D39" s="126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>
        <f t="shared" si="3"/>
        <v>0</v>
      </c>
      <c r="E40" s="41"/>
    </row>
    <row r="41" spans="1:5" x14ac:dyDescent="0.2">
      <c r="A41" s="42">
        <v>4162</v>
      </c>
      <c r="B41" s="43" t="s">
        <v>219</v>
      </c>
      <c r="C41" s="46">
        <v>1543411.4</v>
      </c>
      <c r="D41" s="126">
        <f t="shared" si="3"/>
        <v>0.59986201410015116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>
        <f t="shared" si="3"/>
        <v>0</v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>
        <f t="shared" si="3"/>
        <v>0</v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1029532.65</v>
      </c>
      <c r="D47" s="126">
        <f t="shared" si="3"/>
        <v>0.40013798589984889</v>
      </c>
      <c r="E47" s="41"/>
    </row>
    <row r="48" spans="1:5" x14ac:dyDescent="0.2">
      <c r="A48" s="119">
        <v>4170</v>
      </c>
      <c r="B48" s="120" t="s">
        <v>531</v>
      </c>
      <c r="C48" s="118">
        <v>0</v>
      </c>
      <c r="D48" s="126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 t="str">
        <f t="shared" si="4"/>
        <v/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6" t="str">
        <f t="shared" si="4"/>
        <v/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 t="str">
        <f t="shared" si="4"/>
        <v/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 t="str">
        <f t="shared" si="4"/>
        <v/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 t="str">
        <f t="shared" si="4"/>
        <v/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 t="str">
        <f t="shared" si="4"/>
        <v/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 t="str">
        <f t="shared" si="4"/>
        <v/>
      </c>
      <c r="E56" s="41"/>
    </row>
    <row r="57" spans="1:5" ht="33.75" x14ac:dyDescent="0.2">
      <c r="A57" s="119">
        <v>4200</v>
      </c>
      <c r="B57" s="123" t="s">
        <v>234</v>
      </c>
      <c r="C57" s="118">
        <v>217112322.5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217112322.5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103412333.33</v>
      </c>
      <c r="D59" s="126">
        <f t="shared" si="5"/>
        <v>0.47630798721707746</v>
      </c>
      <c r="E59" s="41"/>
    </row>
    <row r="60" spans="1:5" x14ac:dyDescent="0.2">
      <c r="A60" s="42">
        <v>4212</v>
      </c>
      <c r="B60" s="43" t="s">
        <v>237</v>
      </c>
      <c r="C60" s="46">
        <v>112582816.01000001</v>
      </c>
      <c r="D60" s="126">
        <f t="shared" si="5"/>
        <v>0.51854641281357949</v>
      </c>
      <c r="E60" s="41"/>
    </row>
    <row r="61" spans="1:5" x14ac:dyDescent="0.2">
      <c r="A61" s="42">
        <v>4213</v>
      </c>
      <c r="B61" s="43" t="s">
        <v>238</v>
      </c>
      <c r="C61" s="46">
        <v>1117173.1599999999</v>
      </c>
      <c r="D61" s="126">
        <f t="shared" si="5"/>
        <v>5.145599969343057E-3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0</v>
      </c>
      <c r="D64" s="126" t="str">
        <f>IFERROR(C64/$C$64,"")</f>
        <v/>
      </c>
      <c r="E64" s="41"/>
    </row>
    <row r="65" spans="1:5" x14ac:dyDescent="0.2">
      <c r="A65" s="42">
        <v>4221</v>
      </c>
      <c r="B65" s="43" t="s">
        <v>242</v>
      </c>
      <c r="C65" s="46">
        <v>0</v>
      </c>
      <c r="D65" s="126" t="str">
        <f>IFERROR(C65/$C$64,"")</f>
        <v/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 t="str">
        <f>IFERROR(C66/$C$64,"")</f>
        <v/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 t="str">
        <f>IFERROR(C67/$C$64,"")</f>
        <v/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 t="str">
        <f>IFERROR(C68/$C$64,"")</f>
        <v/>
      </c>
      <c r="E68" s="41"/>
    </row>
    <row r="69" spans="1:5" x14ac:dyDescent="0.2">
      <c r="A69" s="117">
        <v>4300</v>
      </c>
      <c r="B69" s="121" t="s">
        <v>39</v>
      </c>
      <c r="C69" s="118">
        <v>2068168.74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2068168.74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165788111.34999999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138012999.25999999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85841501.069999993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52510977.07</v>
      </c>
      <c r="D97" s="126">
        <f t="shared" ref="D97:D102" si="8">IFERROR(C97/$C$96,"")</f>
        <v>0.61172016350435898</v>
      </c>
      <c r="E97" s="43"/>
    </row>
    <row r="98" spans="1:5" x14ac:dyDescent="0.2">
      <c r="A98" s="45">
        <v>5112</v>
      </c>
      <c r="B98" s="43" t="s">
        <v>268</v>
      </c>
      <c r="C98" s="46">
        <v>1341995.22</v>
      </c>
      <c r="D98" s="126">
        <f t="shared" si="8"/>
        <v>1.563340812162245E-2</v>
      </c>
      <c r="E98" s="43"/>
    </row>
    <row r="99" spans="1:5" x14ac:dyDescent="0.2">
      <c r="A99" s="45">
        <v>5113</v>
      </c>
      <c r="B99" s="43" t="s">
        <v>269</v>
      </c>
      <c r="C99" s="46">
        <v>1837769.52</v>
      </c>
      <c r="D99" s="126">
        <f t="shared" si="8"/>
        <v>2.1408869801815084E-2</v>
      </c>
      <c r="E99" s="43"/>
    </row>
    <row r="100" spans="1:5" x14ac:dyDescent="0.2">
      <c r="A100" s="45">
        <v>5114</v>
      </c>
      <c r="B100" s="43" t="s">
        <v>270</v>
      </c>
      <c r="C100" s="46">
        <v>25079029.550000001</v>
      </c>
      <c r="D100" s="126">
        <f t="shared" si="8"/>
        <v>0.29215506762339988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2995011.71</v>
      </c>
      <c r="D101" s="126">
        <f t="shared" si="8"/>
        <v>3.4890020242745977E-2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10781865.970000001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806636.92</v>
      </c>
      <c r="D104" s="126">
        <f t="shared" ref="D104:D112" si="9">IFERROR(C104/$C$103,"")</f>
        <v>7.4814222532948074E-2</v>
      </c>
      <c r="E104" s="43"/>
    </row>
    <row r="105" spans="1:5" x14ac:dyDescent="0.2">
      <c r="A105" s="45">
        <v>5122</v>
      </c>
      <c r="B105" s="43" t="s">
        <v>275</v>
      </c>
      <c r="C105" s="46">
        <v>142335.94</v>
      </c>
      <c r="D105" s="126">
        <f t="shared" si="9"/>
        <v>1.3201419902273186E-2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250522.62</v>
      </c>
      <c r="D107" s="126">
        <f t="shared" si="9"/>
        <v>2.3235553168353844E-2</v>
      </c>
      <c r="E107" s="43"/>
    </row>
    <row r="108" spans="1:5" x14ac:dyDescent="0.2">
      <c r="A108" s="45">
        <v>5125</v>
      </c>
      <c r="B108" s="43" t="s">
        <v>278</v>
      </c>
      <c r="C108" s="46">
        <v>40550.82</v>
      </c>
      <c r="D108" s="126">
        <f t="shared" si="9"/>
        <v>3.7610205981812995E-3</v>
      </c>
      <c r="E108" s="43"/>
    </row>
    <row r="109" spans="1:5" x14ac:dyDescent="0.2">
      <c r="A109" s="45">
        <v>5126</v>
      </c>
      <c r="B109" s="43" t="s">
        <v>279</v>
      </c>
      <c r="C109" s="46">
        <v>5838500.4800000004</v>
      </c>
      <c r="D109" s="126">
        <f t="shared" si="9"/>
        <v>0.54151113510827664</v>
      </c>
      <c r="E109" s="43"/>
    </row>
    <row r="110" spans="1:5" x14ac:dyDescent="0.2">
      <c r="A110" s="45">
        <v>5127</v>
      </c>
      <c r="B110" s="43" t="s">
        <v>280</v>
      </c>
      <c r="C110" s="46">
        <v>1270876.22</v>
      </c>
      <c r="D110" s="126">
        <f t="shared" si="9"/>
        <v>0.11787163961564251</v>
      </c>
      <c r="E110" s="43"/>
    </row>
    <row r="111" spans="1:5" x14ac:dyDescent="0.2">
      <c r="A111" s="45">
        <v>5128</v>
      </c>
      <c r="B111" s="43" t="s">
        <v>281</v>
      </c>
      <c r="C111" s="46">
        <v>1303265.8</v>
      </c>
      <c r="D111" s="126">
        <f t="shared" si="9"/>
        <v>0.12087571888078293</v>
      </c>
      <c r="E111" s="43"/>
    </row>
    <row r="112" spans="1:5" x14ac:dyDescent="0.2">
      <c r="A112" s="45">
        <v>5129</v>
      </c>
      <c r="B112" s="43" t="s">
        <v>282</v>
      </c>
      <c r="C112" s="46">
        <v>1129177.17</v>
      </c>
      <c r="D112" s="126">
        <f t="shared" si="9"/>
        <v>0.1047292901935415</v>
      </c>
      <c r="E112" s="43"/>
    </row>
    <row r="113" spans="1:5" x14ac:dyDescent="0.2">
      <c r="A113" s="117">
        <v>5130</v>
      </c>
      <c r="B113" s="120" t="s">
        <v>283</v>
      </c>
      <c r="C113" s="118">
        <v>41389632.219999999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29926650.809999999</v>
      </c>
      <c r="D114" s="126">
        <f t="shared" ref="D114:D122" si="10">IFERROR(C114/$C$113,"")</f>
        <v>0.7230470338786692</v>
      </c>
      <c r="E114" s="43"/>
    </row>
    <row r="115" spans="1:5" x14ac:dyDescent="0.2">
      <c r="A115" s="45">
        <v>5132</v>
      </c>
      <c r="B115" s="43" t="s">
        <v>285</v>
      </c>
      <c r="C115" s="46">
        <v>967411.18</v>
      </c>
      <c r="D115" s="126">
        <f t="shared" si="10"/>
        <v>2.3373273163140952E-2</v>
      </c>
      <c r="E115" s="43"/>
    </row>
    <row r="116" spans="1:5" x14ac:dyDescent="0.2">
      <c r="A116" s="45">
        <v>5133</v>
      </c>
      <c r="B116" s="43" t="s">
        <v>286</v>
      </c>
      <c r="C116" s="46">
        <v>1060010.1399999999</v>
      </c>
      <c r="D116" s="126">
        <f t="shared" si="10"/>
        <v>2.5610523291574198E-2</v>
      </c>
      <c r="E116" s="43"/>
    </row>
    <row r="117" spans="1:5" x14ac:dyDescent="0.2">
      <c r="A117" s="45">
        <v>5134</v>
      </c>
      <c r="B117" s="43" t="s">
        <v>287</v>
      </c>
      <c r="C117" s="46">
        <v>139638.60999999999</v>
      </c>
      <c r="D117" s="126">
        <f t="shared" si="10"/>
        <v>3.3737581734907232E-3</v>
      </c>
      <c r="E117" s="43"/>
    </row>
    <row r="118" spans="1:5" x14ac:dyDescent="0.2">
      <c r="A118" s="45">
        <v>5135</v>
      </c>
      <c r="B118" s="43" t="s">
        <v>288</v>
      </c>
      <c r="C118" s="46">
        <v>-727724.49</v>
      </c>
      <c r="D118" s="126">
        <f t="shared" si="10"/>
        <v>-1.7582289355264052E-2</v>
      </c>
      <c r="E118" s="43"/>
    </row>
    <row r="119" spans="1:5" x14ac:dyDescent="0.2">
      <c r="A119" s="45">
        <v>5136</v>
      </c>
      <c r="B119" s="43" t="s">
        <v>289</v>
      </c>
      <c r="C119" s="46">
        <v>588219.03</v>
      </c>
      <c r="D119" s="126">
        <f t="shared" si="10"/>
        <v>1.4211748170977105E-2</v>
      </c>
      <c r="E119" s="43"/>
    </row>
    <row r="120" spans="1:5" x14ac:dyDescent="0.2">
      <c r="A120" s="45">
        <v>5137</v>
      </c>
      <c r="B120" s="43" t="s">
        <v>290</v>
      </c>
      <c r="C120" s="46">
        <v>51339.66</v>
      </c>
      <c r="D120" s="126">
        <f t="shared" si="10"/>
        <v>1.2403990382691061E-3</v>
      </c>
      <c r="E120" s="43"/>
    </row>
    <row r="121" spans="1:5" x14ac:dyDescent="0.2">
      <c r="A121" s="45">
        <v>5138</v>
      </c>
      <c r="B121" s="43" t="s">
        <v>291</v>
      </c>
      <c r="C121" s="46">
        <v>7750262.6100000003</v>
      </c>
      <c r="D121" s="126">
        <f t="shared" si="10"/>
        <v>0.187251304114149</v>
      </c>
      <c r="E121" s="43"/>
    </row>
    <row r="122" spans="1:5" x14ac:dyDescent="0.2">
      <c r="A122" s="45">
        <v>5139</v>
      </c>
      <c r="B122" s="43" t="s">
        <v>292</v>
      </c>
      <c r="C122" s="46">
        <v>3710542.67</v>
      </c>
      <c r="D122" s="126">
        <f t="shared" si="10"/>
        <v>8.9649085313858345E-2</v>
      </c>
      <c r="E122" s="43"/>
    </row>
    <row r="123" spans="1:5" x14ac:dyDescent="0.2">
      <c r="A123" s="117">
        <v>5200</v>
      </c>
      <c r="B123" s="121" t="s">
        <v>293</v>
      </c>
      <c r="C123" s="118">
        <v>23832719.710000001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8034572.7999999998</v>
      </c>
      <c r="D127" s="126">
        <f>IFERROR(C127/$C$127,"")</f>
        <v>1</v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>
        <f>IFERROR(C128/$C$127,"")</f>
        <v>0</v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>
        <f>IFERROR(C129/$C$127,"")</f>
        <v>0</v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15798146.91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12707950.58</v>
      </c>
      <c r="D134" s="126">
        <f>IFERROR(C134/$C$133,"")</f>
        <v>0.80439501242744171</v>
      </c>
      <c r="E134" s="43"/>
    </row>
    <row r="135" spans="1:5" x14ac:dyDescent="0.2">
      <c r="A135" s="45">
        <v>5242</v>
      </c>
      <c r="B135" s="43" t="s">
        <v>304</v>
      </c>
      <c r="C135" s="46">
        <v>2078500</v>
      </c>
      <c r="D135" s="126">
        <f>IFERROR(C135/$C$133,"")</f>
        <v>0.13156606352890282</v>
      </c>
      <c r="E135" s="43"/>
    </row>
    <row r="136" spans="1:5" x14ac:dyDescent="0.2">
      <c r="A136" s="45">
        <v>5243</v>
      </c>
      <c r="B136" s="43" t="s">
        <v>305</v>
      </c>
      <c r="C136" s="46">
        <v>1011696.33</v>
      </c>
      <c r="D136" s="126">
        <f>IFERROR(C136/$C$133,"")</f>
        <v>6.4038924043655437E-2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294312.5</v>
      </c>
      <c r="D163" s="126">
        <f>IFERROR(C163/$C$163,"")</f>
        <v>1</v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>
        <f>IFERROR(C164/$C$163,"")</f>
        <v>0</v>
      </c>
      <c r="E164" s="43"/>
    </row>
    <row r="165" spans="1:5" x14ac:dyDescent="0.2">
      <c r="A165" s="45">
        <v>5332</v>
      </c>
      <c r="B165" s="43" t="s">
        <v>330</v>
      </c>
      <c r="C165" s="46">
        <v>294312.5</v>
      </c>
      <c r="D165" s="126">
        <f>IFERROR(C165/$C$163,"")</f>
        <v>1</v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3648079.88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3648079.88</v>
      </c>
      <c r="D211" s="126">
        <f>IFERROR(C211/$C$211,"")</f>
        <v>1</v>
      </c>
      <c r="E211" s="43"/>
    </row>
    <row r="212" spans="1:5" x14ac:dyDescent="0.2">
      <c r="A212" s="45">
        <v>5611</v>
      </c>
      <c r="B212" s="43" t="s">
        <v>375</v>
      </c>
      <c r="C212" s="46">
        <v>3648079.88</v>
      </c>
      <c r="D212" s="126">
        <f>IFERROR(C212/$C$211,"")</f>
        <v>1</v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0866141732283472" right="0.70866141732283472" top="0.74803149606299213" bottom="0.74803149606299213" header="0.31496062992125984" footer="0.31496062992125984"/>
  <pageSetup scale="8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workbookViewId="3">
      <selection activeCell="B74" sqref="B74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3" t="str">
        <f>'Notas a los Edos Financieros'!A1</f>
        <v>MUNICIPIO DE ACAMBARO, GTO. 2024</v>
      </c>
      <c r="B1" s="154"/>
      <c r="C1" s="154"/>
      <c r="D1" s="154"/>
      <c r="E1" s="154"/>
      <c r="F1" s="154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3" t="s">
        <v>56</v>
      </c>
      <c r="B2" s="154"/>
      <c r="C2" s="154"/>
      <c r="D2" s="154"/>
      <c r="E2" s="154"/>
      <c r="F2" s="15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3" t="str">
        <f>'Notas a los Edos Financieros'!A3</f>
        <v>DEL 01 DE ENERO DEL 2024 AL 30 DE JUNIO DEL 2024</v>
      </c>
      <c r="B3" s="154"/>
      <c r="C3" s="154"/>
      <c r="D3" s="154"/>
      <c r="E3" s="154"/>
      <c r="F3" s="154"/>
      <c r="G3" s="11" t="s">
        <v>3</v>
      </c>
      <c r="H3" s="20">
        <f>'Notas a los Edos Financieros'!D3</f>
        <v>2</v>
      </c>
    </row>
    <row r="4" spans="1:8" s="12" customFormat="1" ht="11.25" customHeight="1" x14ac:dyDescent="0.25">
      <c r="A4" s="152" t="s">
        <v>4</v>
      </c>
      <c r="B4" s="152"/>
      <c r="C4" s="152"/>
      <c r="D4" s="152"/>
      <c r="E4" s="152"/>
      <c r="F4" s="15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57697610.770000003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36516476.799999997</v>
      </c>
      <c r="D20" s="19">
        <v>36516476.799999997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28751</v>
      </c>
      <c r="D21" s="19">
        <v>28751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7202183.7199999997</v>
      </c>
      <c r="D24" s="19">
        <v>7202183.7199999997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33390165.960000001</v>
      </c>
      <c r="D27" s="19">
        <v>33390165.960000001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138323.25</v>
      </c>
      <c r="D28" s="19">
        <v>138323.25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511466.52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690392764.17999995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481127592.74000001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209265171.44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100285957.36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11326226.08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2242602.6800000002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4972916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48183653.689999998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8258025.6299999999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25302533.280000001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1011282.23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53985.7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957296.53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6819447.4100000001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6819447.4100000001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42494764.770000003</v>
      </c>
      <c r="D110" s="19">
        <v>42494764.770000003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3183584.63</v>
      </c>
      <c r="D112" s="19">
        <v>3183584.63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3081827.67</v>
      </c>
      <c r="D113" s="19">
        <v>3081827.67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1252392.1100000001</v>
      </c>
      <c r="D114" s="19">
        <v>1252392.1100000001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3475739.48</v>
      </c>
      <c r="D117" s="19">
        <v>3475739.48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31501220.879999999</v>
      </c>
      <c r="D119" s="19">
        <v>31501220.879999999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4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A29" sqref="A29:XFD38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5" t="str">
        <f>ESF!A1</f>
        <v>MUNICIPIO DE ACAMBARO,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ht="11.25" customHeight="1" x14ac:dyDescent="0.2">
      <c r="A2" s="155" t="s">
        <v>376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5" t="str">
        <f>ESF!A3</f>
        <v>DEL 01 DE ENERO DEL 2024 AL 30 DE JUNIO DEL 2024</v>
      </c>
      <c r="B3" s="155"/>
      <c r="C3" s="155"/>
      <c r="D3" s="22" t="s">
        <v>3</v>
      </c>
      <c r="E3" s="23">
        <f>'Notas a los Edos Financieros'!D3</f>
        <v>2</v>
      </c>
    </row>
    <row r="4" spans="1:5" ht="11.25" customHeight="1" x14ac:dyDescent="0.2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19871384.77</v>
      </c>
    </row>
    <row r="10" spans="1:5" x14ac:dyDescent="0.2">
      <c r="A10" s="28">
        <v>3120</v>
      </c>
      <c r="B10" s="24" t="s">
        <v>378</v>
      </c>
      <c r="C10" s="29">
        <v>17016391.75</v>
      </c>
    </row>
    <row r="11" spans="1:5" x14ac:dyDescent="0.2">
      <c r="A11" s="28">
        <v>3130</v>
      </c>
      <c r="B11" s="24" t="s">
        <v>379</v>
      </c>
      <c r="C11" s="29">
        <v>289989049.98000002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94066304.069999993</v>
      </c>
    </row>
    <row r="16" spans="1:5" x14ac:dyDescent="0.2">
      <c r="A16" s="28">
        <v>3220</v>
      </c>
      <c r="B16" s="24" t="s">
        <v>383</v>
      </c>
      <c r="C16" s="29">
        <v>441863028.76999998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0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29" spans="1:3" x14ac:dyDescent="0.2">
      <c r="A29" s="28"/>
      <c r="C29" s="29"/>
    </row>
    <row r="30" spans="1:3" x14ac:dyDescent="0.2">
      <c r="A30" s="28"/>
      <c r="C30" s="29"/>
    </row>
    <row r="31" spans="1:3" x14ac:dyDescent="0.2">
      <c r="A31" s="28"/>
      <c r="C31" s="29"/>
    </row>
    <row r="32" spans="1:3" x14ac:dyDescent="0.2">
      <c r="A32" s="28"/>
      <c r="C32" s="29"/>
    </row>
    <row r="33" spans="1:3" x14ac:dyDescent="0.2">
      <c r="A33" s="28"/>
      <c r="C33" s="29"/>
    </row>
    <row r="34" spans="1:3" x14ac:dyDescent="0.2">
      <c r="A34" s="28"/>
      <c r="C34" s="29"/>
    </row>
    <row r="35" spans="1:3" x14ac:dyDescent="0.2">
      <c r="A35" s="28"/>
      <c r="C35" s="29"/>
    </row>
    <row r="36" spans="1:3" x14ac:dyDescent="0.2">
      <c r="A36" s="28"/>
      <c r="C36" s="29"/>
    </row>
    <row r="37" spans="1:3" x14ac:dyDescent="0.2">
      <c r="A37" s="28"/>
      <c r="C37" s="29"/>
    </row>
    <row r="38" spans="1:3" x14ac:dyDescent="0.2">
      <c r="A38" s="28"/>
      <c r="C38" s="29"/>
    </row>
    <row r="40" spans="1:3" x14ac:dyDescent="0.2">
      <c r="B40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1.1811023622047245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topLeftCell="A88" zoomScaleNormal="100" workbookViewId="3">
      <selection activeCell="D2" sqref="D2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5" t="str">
        <f>ESF!A1</f>
        <v>MUNICIPIO DE ACAMBARO,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5" t="s">
        <v>396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5" t="str">
        <f>ESF!A3</f>
        <v>DEL 01 DE ENERO DEL 2024 AL 30 DE JUNIO DEL 2024</v>
      </c>
      <c r="B3" s="155"/>
      <c r="C3" s="155"/>
      <c r="D3" s="22" t="s">
        <v>3</v>
      </c>
      <c r="E3" s="23">
        <f>'Notas a los Edos Financieros'!D3</f>
        <v>2</v>
      </c>
    </row>
    <row r="4" spans="1:5" s="30" customFormat="1" ht="11.25" customHeight="1" x14ac:dyDescent="0.25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29828.5</v>
      </c>
      <c r="D9" s="29">
        <v>24000</v>
      </c>
    </row>
    <row r="10" spans="1:5" x14ac:dyDescent="0.2">
      <c r="A10" s="28">
        <v>1112</v>
      </c>
      <c r="B10" s="24" t="s">
        <v>398</v>
      </c>
      <c r="C10" s="29">
        <v>76331089.870000005</v>
      </c>
      <c r="D10" s="29">
        <v>88614449.5</v>
      </c>
    </row>
    <row r="11" spans="1:5" x14ac:dyDescent="0.2">
      <c r="A11" s="28">
        <v>1113</v>
      </c>
      <c r="B11" s="24" t="s">
        <v>399</v>
      </c>
      <c r="C11" s="29">
        <v>0</v>
      </c>
      <c r="D11" s="29">
        <v>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76360918.370000005</v>
      </c>
      <c r="D16" s="89">
        <f>SUM(D9:D15)</f>
        <v>88638449.5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690392764.18000007</v>
      </c>
      <c r="D21" s="89">
        <f>SUM(D22:D28)</f>
        <v>-18955805.550000001</v>
      </c>
    </row>
    <row r="22" spans="1:4" x14ac:dyDescent="0.2">
      <c r="A22" s="28">
        <v>1231</v>
      </c>
      <c r="B22" s="24" t="s">
        <v>110</v>
      </c>
      <c r="C22" s="29">
        <v>481127592.74000001</v>
      </c>
      <c r="D22" s="29">
        <v>-9144747.7200000007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209265171.44</v>
      </c>
      <c r="D25" s="29">
        <v>-9811057.8300000001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100285957.36</v>
      </c>
      <c r="D29" s="89">
        <f>SUM(D30:D37)</f>
        <v>4849275.4800000004</v>
      </c>
    </row>
    <row r="30" spans="1:4" x14ac:dyDescent="0.2">
      <c r="A30" s="28">
        <v>1241</v>
      </c>
      <c r="B30" s="24" t="s">
        <v>118</v>
      </c>
      <c r="C30" s="29">
        <v>11326226.08</v>
      </c>
      <c r="D30" s="29">
        <v>-693774.27</v>
      </c>
    </row>
    <row r="31" spans="1:4" x14ac:dyDescent="0.2">
      <c r="A31" s="28">
        <v>1242</v>
      </c>
      <c r="B31" s="24" t="s">
        <v>119</v>
      </c>
      <c r="C31" s="29">
        <v>2242602.6800000002</v>
      </c>
      <c r="D31" s="29">
        <v>-107547.36</v>
      </c>
    </row>
    <row r="32" spans="1:4" x14ac:dyDescent="0.2">
      <c r="A32" s="28">
        <v>1243</v>
      </c>
      <c r="B32" s="24" t="s">
        <v>120</v>
      </c>
      <c r="C32" s="29">
        <v>4972916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48183653.689999998</v>
      </c>
      <c r="D33" s="29">
        <v>5697390.9500000002</v>
      </c>
    </row>
    <row r="34" spans="1:6" x14ac:dyDescent="0.2">
      <c r="A34" s="28">
        <v>1245</v>
      </c>
      <c r="B34" s="24" t="s">
        <v>122</v>
      </c>
      <c r="C34" s="29">
        <v>8258025.6299999999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25302533.280000001</v>
      </c>
      <c r="D35" s="29">
        <v>-46793.84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1011282.23</v>
      </c>
      <c r="D38" s="89">
        <f>SUM(D39:D43)</f>
        <v>-170995.4</v>
      </c>
    </row>
    <row r="39" spans="1:6" x14ac:dyDescent="0.2">
      <c r="A39" s="28">
        <v>1251</v>
      </c>
      <c r="B39" s="24" t="s">
        <v>130</v>
      </c>
      <c r="C39" s="29">
        <v>53985.7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957296.53</v>
      </c>
      <c r="D42" s="29">
        <v>-170995.4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791690003.7700001</v>
      </c>
      <c r="D44" s="89">
        <f>D21+D29+D38</f>
        <v>-14277525.470000001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94066304.069999993</v>
      </c>
      <c r="D48" s="89">
        <v>1558630.13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3648079.88</v>
      </c>
      <c r="D49" s="89">
        <f>D50+D62+D63+D72+D75+D81+D90</f>
        <v>67796841.920000002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3648079.88</v>
      </c>
      <c r="D90" s="89">
        <v>67796841.920000002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2068168.74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2068168.74</v>
      </c>
      <c r="D102" s="29">
        <v>688976.08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2068168.74</v>
      </c>
      <c r="D105" s="29">
        <v>688976.08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95646215.209999993</v>
      </c>
      <c r="D136" s="89">
        <f>D48+D49-D101</f>
        <v>69355472.049999997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0.70866141732283472" right="0.70866141732283472" top="0.74803149606299213" bottom="0.74803149606299213" header="0.31496062992125984" footer="0.31496062992125984"/>
  <pageSetup scale="75" orientation="landscape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48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abSelected="1" workbookViewId="3">
      <selection activeCell="M30" sqref="M30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6" t="str">
        <f>ESF!A1</f>
        <v>MUNICIPIO DE ACAMBARO, GTO. 2024</v>
      </c>
      <c r="B1" s="157"/>
      <c r="C1" s="158"/>
    </row>
    <row r="2" spans="1:5" s="31" customFormat="1" ht="11.25" customHeight="1" x14ac:dyDescent="0.25">
      <c r="A2" s="159" t="s">
        <v>430</v>
      </c>
      <c r="B2" s="160"/>
      <c r="C2" s="161"/>
    </row>
    <row r="3" spans="1:5" s="31" customFormat="1" ht="11.25" customHeight="1" x14ac:dyDescent="0.25">
      <c r="A3" s="159" t="str">
        <f>ESF!A3</f>
        <v>DEL 01 DE ENERO DEL 2024 AL 30 DE JUNIO DEL 2024</v>
      </c>
      <c r="B3" s="160"/>
      <c r="C3" s="161"/>
    </row>
    <row r="4" spans="1:5" s="31" customFormat="1" x14ac:dyDescent="0.25">
      <c r="A4" s="162" t="s">
        <v>431</v>
      </c>
      <c r="B4" s="163"/>
      <c r="C4" s="164"/>
    </row>
    <row r="5" spans="1:5" s="33" customFormat="1" x14ac:dyDescent="0.2">
      <c r="A5" s="165" t="s">
        <v>479</v>
      </c>
      <c r="B5" s="165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261203655.28999999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261203655.28999999</v>
      </c>
    </row>
    <row r="23" spans="1:3" x14ac:dyDescent="0.2">
      <c r="B23" s="15" t="s">
        <v>594</v>
      </c>
    </row>
    <row r="24" spans="1:3" x14ac:dyDescent="0.2">
      <c r="B24" s="32" t="s">
        <v>593</v>
      </c>
    </row>
    <row r="47" spans="2:2" x14ac:dyDescent="0.2">
      <c r="B47" s="32" t="s">
        <v>589</v>
      </c>
    </row>
    <row r="48" spans="2:2" x14ac:dyDescent="0.2">
      <c r="B48" s="32" t="s">
        <v>590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52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  <sheetView topLeftCell="A10" workbookViewId="3">
      <selection activeCell="B51" sqref="B51:B52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6" t="str">
        <f>ESF!A1</f>
        <v>MUNICIPIO DE ACAMBARO, GTO. 2024</v>
      </c>
      <c r="B1" s="167"/>
      <c r="C1" s="168"/>
    </row>
    <row r="2" spans="1:5" s="34" customFormat="1" ht="11.25" customHeight="1" x14ac:dyDescent="0.25">
      <c r="A2" s="169" t="s">
        <v>445</v>
      </c>
      <c r="B2" s="170"/>
      <c r="C2" s="171"/>
    </row>
    <row r="3" spans="1:5" s="34" customFormat="1" ht="11.25" customHeight="1" x14ac:dyDescent="0.25">
      <c r="A3" s="169" t="str">
        <f>ESF!A3</f>
        <v>DEL 01 DE ENERO DEL 2024 AL 30 DE JUNIO DEL 2024</v>
      </c>
      <c r="B3" s="170"/>
      <c r="C3" s="171"/>
    </row>
    <row r="4" spans="1:5" x14ac:dyDescent="0.2">
      <c r="A4" s="162" t="s">
        <v>431</v>
      </c>
      <c r="B4" s="163"/>
      <c r="C4" s="164"/>
    </row>
    <row r="5" spans="1:5" ht="11.25" customHeight="1" x14ac:dyDescent="0.2">
      <c r="A5" s="165" t="s">
        <v>479</v>
      </c>
      <c r="B5" s="165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258735487.03999999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95185093.439999998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59845</v>
      </c>
      <c r="E11" s="148"/>
    </row>
    <row r="12" spans="1:5" x14ac:dyDescent="0.2">
      <c r="A12" s="87">
        <v>2.4</v>
      </c>
      <c r="B12" s="69" t="s">
        <v>119</v>
      </c>
      <c r="C12" s="80">
        <v>19999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7923999.9500000002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60506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347618.86</v>
      </c>
      <c r="E18" s="148"/>
    </row>
    <row r="19" spans="1:5" x14ac:dyDescent="0.2">
      <c r="A19" s="87" t="s">
        <v>450</v>
      </c>
      <c r="B19" s="69" t="s">
        <v>129</v>
      </c>
      <c r="C19" s="80">
        <v>0</v>
      </c>
      <c r="E19" s="148"/>
    </row>
    <row r="20" spans="1:5" x14ac:dyDescent="0.2">
      <c r="A20" s="87" t="s">
        <v>451</v>
      </c>
      <c r="B20" s="69" t="s">
        <v>452</v>
      </c>
      <c r="C20" s="80">
        <v>86755610.629999995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17514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3648079.88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0</v>
      </c>
      <c r="E35" s="148"/>
    </row>
    <row r="36" spans="1:5" x14ac:dyDescent="0.2">
      <c r="A36" s="87" t="s">
        <v>563</v>
      </c>
      <c r="B36" s="69" t="s">
        <v>374</v>
      </c>
      <c r="C36" s="80">
        <v>3648079.88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167198473.47999999</v>
      </c>
    </row>
    <row r="42" spans="1:5" x14ac:dyDescent="0.2">
      <c r="B42" s="15" t="s">
        <v>588</v>
      </c>
    </row>
    <row r="43" spans="1:5" x14ac:dyDescent="0.2">
      <c r="B43" s="32" t="s">
        <v>587</v>
      </c>
    </row>
    <row r="51" spans="2:2" x14ac:dyDescent="0.2">
      <c r="B51" s="32" t="s">
        <v>589</v>
      </c>
    </row>
    <row r="52" spans="2:2" x14ac:dyDescent="0.2">
      <c r="B52" s="32" t="s">
        <v>590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orientation="portrait" horizontalDpi="0" verticalDpi="0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J59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workbookViewId="3">
      <selection sqref="A1:C1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5" t="str">
        <f>'Notas a los Edos Financieros'!A1</f>
        <v>MUNICIPIO DE ACAMBARO, GTO. 2024</v>
      </c>
      <c r="B1" s="174"/>
      <c r="C1" s="174"/>
      <c r="D1" s="174"/>
      <c r="E1" s="174"/>
      <c r="F1" s="174"/>
      <c r="G1" s="22" t="s">
        <v>0</v>
      </c>
      <c r="H1" s="23">
        <f>'Notas a los Edos Financieros'!D1</f>
        <v>2024</v>
      </c>
    </row>
    <row r="2" spans="1:10" ht="11.25" customHeight="1" x14ac:dyDescent="0.2">
      <c r="A2" s="155" t="s">
        <v>478</v>
      </c>
      <c r="B2" s="174"/>
      <c r="C2" s="174"/>
      <c r="D2" s="174"/>
      <c r="E2" s="174"/>
      <c r="F2" s="17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5" t="str">
        <f>'Notas a los Edos Financieros'!A3</f>
        <v>DEL 01 DE ENERO DEL 2024 AL 30 DE JUNIO DEL 2024</v>
      </c>
      <c r="B3" s="174"/>
      <c r="C3" s="174"/>
      <c r="D3" s="174"/>
      <c r="E3" s="174"/>
      <c r="F3" s="174"/>
      <c r="G3" s="22" t="s">
        <v>3</v>
      </c>
      <c r="H3" s="23">
        <f>'Notas a los Edos Financieros'!D3</f>
        <v>2</v>
      </c>
    </row>
    <row r="4" spans="1:10" ht="11.25" customHeight="1" x14ac:dyDescent="0.2">
      <c r="A4" s="155" t="s">
        <v>4</v>
      </c>
      <c r="B4" s="155"/>
      <c r="C4" s="155"/>
      <c r="D4" s="155"/>
      <c r="E4" s="155"/>
      <c r="F4" s="15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2" t="s">
        <v>547</v>
      </c>
      <c r="C39" s="173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555318172.27999997</v>
      </c>
    </row>
    <row r="42" spans="1:6" x14ac:dyDescent="0.2">
      <c r="A42" s="24">
        <v>8120</v>
      </c>
      <c r="B42" s="136" t="s">
        <v>515</v>
      </c>
      <c r="C42" s="149">
        <v>350492628.04000002</v>
      </c>
    </row>
    <row r="43" spans="1:6" x14ac:dyDescent="0.2">
      <c r="A43" s="24">
        <v>8130</v>
      </c>
      <c r="B43" s="136" t="s">
        <v>516</v>
      </c>
      <c r="C43" s="149">
        <v>55090863.710000001</v>
      </c>
    </row>
    <row r="44" spans="1:6" x14ac:dyDescent="0.2">
      <c r="A44" s="24">
        <v>8140</v>
      </c>
      <c r="B44" s="136" t="s">
        <v>517</v>
      </c>
      <c r="C44" s="149">
        <v>146.19999999999999</v>
      </c>
    </row>
    <row r="45" spans="1:6" ht="12" thickBot="1" x14ac:dyDescent="0.25">
      <c r="A45" s="24">
        <v>8150</v>
      </c>
      <c r="B45" s="137" t="s">
        <v>518</v>
      </c>
      <c r="C45" s="150">
        <v>259916261.75</v>
      </c>
    </row>
    <row r="47" spans="1:6" ht="12" thickBot="1" x14ac:dyDescent="0.25"/>
    <row r="48" spans="1:6" ht="12" x14ac:dyDescent="0.2">
      <c r="B48" s="172" t="s">
        <v>548</v>
      </c>
      <c r="C48" s="173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555318172.27999997</v>
      </c>
    </row>
    <row r="51" spans="1:3" x14ac:dyDescent="0.2">
      <c r="A51" s="24">
        <v>8220</v>
      </c>
      <c r="B51" s="136" t="s">
        <v>520</v>
      </c>
      <c r="C51" s="138">
        <v>184243145.86000001</v>
      </c>
    </row>
    <row r="52" spans="1:3" x14ac:dyDescent="0.2">
      <c r="A52" s="24">
        <v>8230</v>
      </c>
      <c r="B52" s="136" t="s">
        <v>521</v>
      </c>
      <c r="C52" s="138">
        <v>-55090863.710000001</v>
      </c>
    </row>
    <row r="53" spans="1:3" x14ac:dyDescent="0.2">
      <c r="A53" s="24">
        <v>8240</v>
      </c>
      <c r="B53" s="136" t="s">
        <v>522</v>
      </c>
      <c r="C53" s="138">
        <v>167445024.78999999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2491376.2799999998</v>
      </c>
    </row>
    <row r="56" spans="1:3" ht="12" thickBot="1" x14ac:dyDescent="0.25">
      <c r="A56" s="24">
        <v>8270</v>
      </c>
      <c r="B56" s="137" t="s">
        <v>525</v>
      </c>
      <c r="C56" s="139">
        <v>256229489.06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2024-07-25T16:06:21Z</cp:lastPrinted>
  <dcterms:created xsi:type="dcterms:W3CDTF">2012-12-11T20:36:24Z</dcterms:created>
  <dcterms:modified xsi:type="dcterms:W3CDTF">2024-07-25T16:51:49Z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